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400" yWindow="-15" windowWidth="14445" windowHeight="11640" activeTab="3"/>
  </bookViews>
  <sheets>
    <sheet name="wykonanie" sheetId="7" r:id="rId1"/>
    <sheet name="obliczenia" sheetId="8" r:id="rId2"/>
    <sheet name="ślepy" sheetId="9" r:id="rId3"/>
    <sheet name="inwestorski" sheetId="6" r:id="rId4"/>
    <sheet name="Arkusz3" sheetId="3" r:id="rId5"/>
  </sheets>
  <calcPr calcId="145621"/>
</workbook>
</file>

<file path=xl/calcChain.xml><?xml version="1.0" encoding="utf-8"?>
<calcChain xmlns="http://schemas.openxmlformats.org/spreadsheetml/2006/main">
  <c r="G22" i="9" l="1"/>
  <c r="G21" i="9"/>
  <c r="G20" i="9"/>
  <c r="G17" i="9"/>
  <c r="G18" i="9" s="1"/>
  <c r="G33" i="8" l="1"/>
  <c r="G32" i="8"/>
  <c r="G34" i="8" s="1"/>
  <c r="G29" i="8"/>
  <c r="G28" i="8"/>
  <c r="G30" i="8" s="1"/>
  <c r="G25" i="8"/>
  <c r="G24" i="8"/>
  <c r="G23" i="8"/>
  <c r="G22" i="8"/>
  <c r="G21" i="8"/>
  <c r="G20" i="8"/>
  <c r="G26" i="8" s="1"/>
  <c r="G17" i="8"/>
  <c r="G18" i="8" s="1"/>
  <c r="G33" i="7"/>
  <c r="G32" i="7"/>
  <c r="G29" i="7"/>
  <c r="G28" i="7"/>
  <c r="G25" i="7"/>
  <c r="G24" i="7"/>
  <c r="G23" i="7"/>
  <c r="G22" i="7"/>
  <c r="G21" i="7"/>
  <c r="G20" i="7"/>
  <c r="G18" i="7"/>
  <c r="G17" i="7"/>
  <c r="G36" i="8" l="1"/>
  <c r="G34" i="7"/>
  <c r="G30" i="7"/>
  <c r="G26" i="7"/>
  <c r="G37" i="8" l="1"/>
  <c r="G38" i="8" s="1"/>
  <c r="G36" i="7"/>
  <c r="G37" i="7" s="1"/>
  <c r="G38" i="7" s="1"/>
</calcChain>
</file>

<file path=xl/sharedStrings.xml><?xml version="1.0" encoding="utf-8"?>
<sst xmlns="http://schemas.openxmlformats.org/spreadsheetml/2006/main" count="278" uniqueCount="79">
  <si>
    <t>Lp.</t>
  </si>
  <si>
    <t>Wyszczególnienie  robót</t>
  </si>
  <si>
    <t>J.m.</t>
  </si>
  <si>
    <t>Wartość</t>
  </si>
  <si>
    <t>1.1</t>
  </si>
  <si>
    <t>01.01.01                45 11 27 30</t>
  </si>
  <si>
    <t>Roboty pomiarowe dla trasy drogi w terenie równinnym</t>
  </si>
  <si>
    <t xml:space="preserve">km </t>
  </si>
  <si>
    <t>Razem poz. 1. Roboty przygotowawcze</t>
  </si>
  <si>
    <t>2.1</t>
  </si>
  <si>
    <t>2.2</t>
  </si>
  <si>
    <t>2.3</t>
  </si>
  <si>
    <t xml:space="preserve">2.1 </t>
  </si>
  <si>
    <t>04.01.01                    45 23 33 20</t>
  </si>
  <si>
    <t>04.02.01                    45 23 33 20</t>
  </si>
  <si>
    <t>04.04.02                     45 23 33 20</t>
  </si>
  <si>
    <t>04.01.01              45 23 33 20</t>
  </si>
  <si>
    <t>Wyk. koryta na poszerz. istn. jezdni, z profilowaniem i zagęszcz. podłoża, głęb. 30 cm, grunt kat. III</t>
  </si>
  <si>
    <t>Wykonanie w-wy odcinającej o grub. 10 cm z piasku, na poszerzeniach istn. nawierzchni</t>
  </si>
  <si>
    <t>Wykonanie podbudowy z kruszywa łamanego stabilizowanego mechanicznie w w-wie grub. 15 cm, na poszerzeniach istn. nawierzchni</t>
  </si>
  <si>
    <t>Mechaniczne profilowanie istniejącej nawierzchni z kruszywa łamanego, do wymaganych spadków, wraz z zagęszczeniem</t>
  </si>
  <si>
    <t>m2</t>
  </si>
  <si>
    <t>3.1</t>
  </si>
  <si>
    <t>3.2</t>
  </si>
  <si>
    <t>04.08.01                     45 23 33 20</t>
  </si>
  <si>
    <t>05.03.05                   45 23 32 20</t>
  </si>
  <si>
    <t>Ilość jedn.</t>
  </si>
  <si>
    <t>Cena jedn.</t>
  </si>
  <si>
    <t>Nr SST CPV</t>
  </si>
  <si>
    <t>1. Roboty przygotowawcze</t>
  </si>
  <si>
    <t>Razem poz. 2. Roboty nawierzchniowe</t>
  </si>
  <si>
    <t>2. Roboty nawierzchniowe</t>
  </si>
  <si>
    <t>3. Roboty ziemne i wykończeniowe</t>
  </si>
  <si>
    <t>CENA NETTO (suma poz. od 1 do 3):</t>
  </si>
  <si>
    <t>PODATEK VAT (22% od poz. 4):</t>
  </si>
  <si>
    <t>CENA BRUTTO (suma poz. 4 i 5):</t>
  </si>
  <si>
    <t xml:space="preserve">Wykonanie podbudowy z kruszywa łamanego stabilizowanego mechanicznie w w-wie grub. 15 cm, </t>
  </si>
  <si>
    <t>KOSZTORYS   INWESTORSKI</t>
  </si>
  <si>
    <t>1. Podbudowa</t>
  </si>
  <si>
    <t>Wyk. w-wy wiążącej  z betonu asfaltowego 0/16 grub. 4 cm dla ruchu kat. KR 2</t>
  </si>
  <si>
    <t>Wyk. w-wy ścieralnej z betonu asfaltowego 0/16 grub. 4 cm dla ruchu kat. KR 1</t>
  </si>
  <si>
    <t>1.2</t>
  </si>
  <si>
    <t>Razem poz. 1. Podbudowa</t>
  </si>
  <si>
    <t>Razem poz. 3. Roboty wykończeniowe</t>
  </si>
  <si>
    <t>02.03.01 45 11 12 00-0</t>
  </si>
  <si>
    <t>m3</t>
  </si>
  <si>
    <t>Utwardzenie powierzchni poboczy poprzez wyk. podbudowy z kruszywa łamanego stabiliz. mechanicznie, w w-wie grub. 8cm</t>
  </si>
  <si>
    <t>dla remontu drogi gminnej Dąbie - Biesów</t>
  </si>
  <si>
    <t>nr 103 574 od km 0+000 do km 0+650</t>
  </si>
  <si>
    <t>obmiar jak wyżej</t>
  </si>
  <si>
    <t>km 0+000 - 0+650 = 650m x 3,1m = 2 015 m2</t>
  </si>
  <si>
    <t>Ręczne formowanie nasypów z ziemi dowiezionej sam. samowył. w gr. kat. III, wraz z ich zagęszcz. (uzupełnienie poboczy)</t>
  </si>
  <si>
    <t>km 0+000 - 0+650 = 650m x 0,75 x 2 = 975m x 0,15m = 146,25 m3</t>
  </si>
  <si>
    <t xml:space="preserve">km 0+000 - 0+650 = 650m x 0,55 x 2 = 715m2 </t>
  </si>
  <si>
    <t>km 0+000 - 0+650 = 650m x 5,0m = 3 250m2</t>
  </si>
  <si>
    <t xml:space="preserve">Wykonanie podbudowy z kruszywa łamanego stabilizowanego mechanicznie w w-wie grub. 20 cm, </t>
  </si>
  <si>
    <t>1.3</t>
  </si>
  <si>
    <t>Przygotowanie podbudowy pod w-wy konstrukcyjne nawierchni poprzez klinowanie i wyrównanie betonem asfaltowym 0/12,8 w ilości 0,05t/m2</t>
  </si>
  <si>
    <t>km 0+000 - 0+865 = 865m x 4,5m = 3 892,50m2</t>
  </si>
  <si>
    <t>km 0+000 - 0+865 = 865m x 3,1m = 2 681,5 m2</t>
  </si>
  <si>
    <t>km 0+000 - 0+650 = 865m x 3,0m = 2 595 m2</t>
  </si>
  <si>
    <t>km 0+000 - 0+865 = 865m x 0,75 x 2 = 975m x 0,15m = 155,70 m3</t>
  </si>
  <si>
    <t xml:space="preserve">km 0+000 - 0+865 = 865m x 0,5 x 2 = 865m2 </t>
  </si>
  <si>
    <t>km 0+000 - 0+650 = 650m x 3,0m = 1 950m2</t>
  </si>
  <si>
    <t>Wyliczenie zakresu</t>
  </si>
  <si>
    <t>04.08.01                     45 23 33 20-8</t>
  </si>
  <si>
    <t>OBLICZENIA  DO  KOSZTORYSU</t>
  </si>
  <si>
    <t>na wykonanie remontu drogi gminnej Dąbie - Biesów</t>
  </si>
  <si>
    <t xml:space="preserve">ŚLEPY KOSZTORYS  </t>
  </si>
  <si>
    <t>dla remontu drogi gminnej nr 103590 ul. Graniczna w Radomyślu Wielkim</t>
  </si>
  <si>
    <t>Przedmiar robót         Rozdz. IV.2</t>
  </si>
  <si>
    <t>na długości  160 m</t>
  </si>
  <si>
    <r>
      <t xml:space="preserve">Ręczne formowanie nasypów z ziemi dowiezionej sam. samowył. w gr. kat. III, wraz z ich zagęszcz. (uzupełnienie poboczy) </t>
    </r>
    <r>
      <rPr>
        <b/>
        <sz val="10"/>
        <color theme="1"/>
        <rFont val="Arial"/>
        <family val="2"/>
        <charset val="238"/>
      </rPr>
      <t>&lt;45 m3&gt;</t>
    </r>
  </si>
  <si>
    <r>
      <t xml:space="preserve">Utwardzenie powierzchni poboczy poprzez wyk. podbudowy z kruszywa łamanego stabiliz. mechanicznie, w w-wie grub. 9 cm                       </t>
    </r>
    <r>
      <rPr>
        <b/>
        <sz val="10"/>
        <color theme="1"/>
        <rFont val="Arial"/>
        <family val="2"/>
        <charset val="238"/>
      </rPr>
      <t>&lt;160 m x 0,5 x 2&gt; = 160 m2</t>
    </r>
  </si>
  <si>
    <r>
      <t xml:space="preserve">Wykonanie podbudowy z kruszywa łamanego stabilizowanego mechanicznie, dolomitowego o gran. 0-63 mm, w w-wie grub. 15 cm  po zagęszczeniu, (podbudowa dolna)              </t>
    </r>
    <r>
      <rPr>
        <b/>
        <sz val="10"/>
        <color indexed="8"/>
        <rFont val="Arial"/>
        <family val="2"/>
        <charset val="238"/>
      </rPr>
      <t>&lt;160m x 5,2 m&gt; = 832+31=863  m2</t>
    </r>
  </si>
  <si>
    <r>
      <t xml:space="preserve">Wykonanie podbudowy z kruszywa łamanego stabilizowanego mechanicznie, dolomitowego o granul. 0-32 mm,  w w-wie grub. 10 cm -  warstwa górna podbudowy                           </t>
    </r>
    <r>
      <rPr>
        <b/>
        <sz val="10"/>
        <color theme="1"/>
        <rFont val="Arial"/>
        <family val="2"/>
        <charset val="238"/>
      </rPr>
      <t>&lt;160m x 5,1 m&gt; + 31 = 816 m2</t>
    </r>
  </si>
  <si>
    <r>
      <t xml:space="preserve">Mechaniczne profilowanie istniejącej nawierzchni z kruszywa łamanego, do wymaganych spadków, wraz z zagęszczeniem                       </t>
    </r>
    <r>
      <rPr>
        <b/>
        <sz val="10"/>
        <color theme="1"/>
        <rFont val="Arial"/>
        <family val="2"/>
        <charset val="238"/>
      </rPr>
      <t>&lt;160m x 5,2 m&gt; + &lt;4*(6m*6) - 0,25*3,14*6*6&gt; = 863 m2</t>
    </r>
  </si>
  <si>
    <r>
      <t xml:space="preserve">Wyk. w-wy wiążącej  z betonu asfaltowego AC11W grub. </t>
    </r>
    <r>
      <rPr>
        <b/>
        <sz val="10"/>
        <color theme="1"/>
        <rFont val="Arial"/>
        <family val="2"/>
        <charset val="238"/>
      </rPr>
      <t xml:space="preserve">5 cm </t>
    </r>
    <r>
      <rPr>
        <sz val="10"/>
        <color theme="1"/>
        <rFont val="Arial"/>
        <family val="2"/>
        <charset val="238"/>
      </rPr>
      <t xml:space="preserve">(po zagęszczeniu)                 </t>
    </r>
    <r>
      <rPr>
        <b/>
        <sz val="10"/>
        <color theme="1"/>
        <rFont val="Arial"/>
        <family val="2"/>
        <charset val="238"/>
      </rPr>
      <t>&lt;160m x 4,6 m&gt; + 31 = 767 m2</t>
    </r>
  </si>
  <si>
    <r>
      <t xml:space="preserve">Wyk. w-wy ścieralnej z betonu asfaltowego AC11S grub. </t>
    </r>
    <r>
      <rPr>
        <b/>
        <sz val="10"/>
        <color theme="1"/>
        <rFont val="Arial"/>
        <family val="2"/>
        <charset val="238"/>
      </rPr>
      <t>4 cm</t>
    </r>
    <r>
      <rPr>
        <sz val="10"/>
        <color theme="1"/>
        <rFont val="Arial"/>
        <family val="2"/>
        <charset val="238"/>
      </rPr>
      <t xml:space="preserve"> (po zagęszczeniu)                     </t>
    </r>
    <r>
      <rPr>
        <b/>
        <sz val="10"/>
        <color theme="1"/>
        <rFont val="Arial"/>
        <family val="2"/>
        <charset val="238"/>
      </rPr>
      <t>&lt;160m x 4,5 m&gt;+31 = 751 m2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</si>
</sst>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zcionka tekstu podstawowego"/>
      <family val="2"/>
      <charset val="238"/>
    </font>
    <font>
      <b/>
      <sz val="14"/>
      <color theme="1"/>
      <name val="Times New Roman"/>
      <family val="1"/>
      <charset val="238"/>
    </font>
    <font>
      <sz val="10"/>
      <color theme="1"/>
      <name val="Arial Narrow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 Narrow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4" fontId="0" fillId="0" borderId="0" xfId="0" applyNumberFormat="1"/>
    <xf numFmtId="0" fontId="0" fillId="0" borderId="1" xfId="0" applyBorder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0" fillId="0" borderId="1" xfId="0" applyBorder="1" applyAlignment="1">
      <alignment horizontal="center"/>
    </xf>
    <xf numFmtId="0" fontId="4" fillId="0" borderId="7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4" fontId="4" fillId="0" borderId="8" xfId="0" applyNumberFormat="1" applyFont="1" applyBorder="1"/>
    <xf numFmtId="0" fontId="4" fillId="0" borderId="7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3" fontId="4" fillId="0" borderId="8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/>
    <xf numFmtId="2" fontId="5" fillId="0" borderId="1" xfId="0" applyNumberFormat="1" applyFont="1" applyBorder="1"/>
    <xf numFmtId="4" fontId="5" fillId="0" borderId="8" xfId="0" applyNumberFormat="1" applyFont="1" applyBorder="1"/>
    <xf numFmtId="3" fontId="5" fillId="0" borderId="1" xfId="0" applyNumberFormat="1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right"/>
    </xf>
    <xf numFmtId="0" fontId="5" fillId="0" borderId="7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5" fillId="0" borderId="11" xfId="0" applyFont="1" applyBorder="1"/>
    <xf numFmtId="4" fontId="5" fillId="0" borderId="13" xfId="0" applyNumberFormat="1" applyFont="1" applyBorder="1"/>
    <xf numFmtId="4" fontId="5" fillId="0" borderId="17" xfId="0" applyNumberFormat="1" applyFont="1" applyBorder="1"/>
    <xf numFmtId="4" fontId="4" fillId="0" borderId="1" xfId="0" applyNumberFormat="1" applyFont="1" applyBorder="1"/>
    <xf numFmtId="3" fontId="4" fillId="0" borderId="1" xfId="0" applyNumberFormat="1" applyFont="1" applyBorder="1" applyAlignment="1">
      <alignment horizontal="center"/>
    </xf>
    <xf numFmtId="4" fontId="5" fillId="0" borderId="1" xfId="0" applyNumberFormat="1" applyFont="1" applyBorder="1"/>
    <xf numFmtId="0" fontId="0" fillId="0" borderId="5" xfId="0" applyBorder="1"/>
    <xf numFmtId="0" fontId="2" fillId="0" borderId="8" xfId="0" applyFont="1" applyBorder="1" applyAlignment="1">
      <alignment wrapText="1"/>
    </xf>
    <xf numFmtId="0" fontId="2" fillId="0" borderId="8" xfId="0" applyFont="1" applyBorder="1" applyAlignment="1">
      <alignment horizontal="center" wrapText="1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2" xfId="0" applyFont="1" applyBorder="1"/>
    <xf numFmtId="4" fontId="5" fillId="0" borderId="12" xfId="0" applyNumberFormat="1" applyFont="1" applyBorder="1"/>
    <xf numFmtId="0" fontId="0" fillId="0" borderId="12" xfId="0" applyBorder="1"/>
    <xf numFmtId="0" fontId="2" fillId="0" borderId="13" xfId="0" applyFont="1" applyBorder="1" applyAlignment="1">
      <alignment wrapText="1"/>
    </xf>
    <xf numFmtId="0" fontId="5" fillId="0" borderId="7" xfId="0" applyFont="1" applyBorder="1" applyAlignment="1">
      <alignment horizont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right" vertical="center" wrapText="1"/>
    </xf>
    <xf numFmtId="0" fontId="5" fillId="0" borderId="9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7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9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7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4" fontId="4" fillId="0" borderId="8" xfId="0" applyNumberFormat="1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5" fillId="0" borderId="14" xfId="0" applyFont="1" applyBorder="1" applyAlignment="1">
      <alignment horizontal="right"/>
    </xf>
    <xf numFmtId="0" fontId="5" fillId="0" borderId="15" xfId="0" applyFont="1" applyBorder="1" applyAlignment="1">
      <alignment horizontal="right"/>
    </xf>
    <xf numFmtId="0" fontId="5" fillId="0" borderId="16" xfId="0" applyFont="1" applyBorder="1" applyAlignment="1">
      <alignment horizontal="right"/>
    </xf>
    <xf numFmtId="0" fontId="5" fillId="0" borderId="18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3" workbookViewId="0">
      <selection activeCell="I37" sqref="I37"/>
    </sheetView>
  </sheetViews>
  <sheetFormatPr defaultRowHeight="14.25"/>
  <cols>
    <col min="1" max="1" width="4" customWidth="1"/>
    <col min="2" max="2" width="9" style="2"/>
    <col min="3" max="3" width="36" style="2" customWidth="1"/>
    <col min="4" max="5" width="5.625" customWidth="1"/>
    <col min="6" max="6" width="5.25" customWidth="1"/>
    <col min="7" max="7" width="9.75" style="3" customWidth="1"/>
    <col min="8" max="8" width="9" customWidth="1"/>
    <col min="9" max="9" width="27" style="5" customWidth="1"/>
  </cols>
  <sheetData>
    <row r="1" spans="1:9" hidden="1"/>
    <row r="2" spans="1:9" hidden="1"/>
    <row r="3" spans="1:9" ht="18.75">
      <c r="A3" s="60" t="s">
        <v>37</v>
      </c>
      <c r="B3" s="60"/>
      <c r="C3" s="60"/>
      <c r="D3" s="60"/>
      <c r="E3" s="60"/>
      <c r="F3" s="60"/>
      <c r="G3" s="60"/>
    </row>
    <row r="4" spans="1:9" hidden="1"/>
    <row r="5" spans="1:9" hidden="1"/>
    <row r="6" spans="1:9" ht="15.75">
      <c r="A6" s="61" t="s">
        <v>47</v>
      </c>
      <c r="B6" s="61"/>
      <c r="C6" s="61"/>
      <c r="D6" s="61"/>
      <c r="E6" s="61"/>
      <c r="F6" s="61"/>
      <c r="G6" s="61"/>
    </row>
    <row r="7" spans="1:9" ht="16.5" thickBot="1">
      <c r="A7" s="61" t="s">
        <v>48</v>
      </c>
      <c r="B7" s="61"/>
      <c r="C7" s="61"/>
      <c r="D7" s="61"/>
      <c r="E7" s="61"/>
      <c r="F7" s="61"/>
      <c r="G7" s="61"/>
    </row>
    <row r="8" spans="1:9" ht="15" hidden="1" thickBot="1"/>
    <row r="9" spans="1:9" ht="15" hidden="1" thickBot="1"/>
    <row r="10" spans="1:9" ht="15" hidden="1" thickBot="1"/>
    <row r="11" spans="1:9">
      <c r="A11" s="62" t="s">
        <v>0</v>
      </c>
      <c r="B11" s="64" t="s">
        <v>28</v>
      </c>
      <c r="C11" s="64" t="s">
        <v>1</v>
      </c>
      <c r="D11" s="66" t="s">
        <v>2</v>
      </c>
      <c r="E11" s="64" t="s">
        <v>26</v>
      </c>
      <c r="F11" s="64" t="s">
        <v>27</v>
      </c>
      <c r="G11" s="68" t="s">
        <v>3</v>
      </c>
    </row>
    <row r="12" spans="1:9" ht="29.25" customHeight="1">
      <c r="A12" s="63"/>
      <c r="B12" s="65"/>
      <c r="C12" s="65"/>
      <c r="D12" s="67"/>
      <c r="E12" s="65"/>
      <c r="F12" s="65"/>
      <c r="G12" s="69"/>
    </row>
    <row r="13" spans="1:9" hidden="1">
      <c r="A13" s="8"/>
      <c r="B13" s="9"/>
      <c r="C13" s="9"/>
      <c r="D13" s="10"/>
      <c r="E13" s="10"/>
      <c r="F13" s="10"/>
      <c r="G13" s="11"/>
    </row>
    <row r="14" spans="1:9" hidden="1">
      <c r="A14" s="8"/>
      <c r="B14" s="9"/>
      <c r="C14" s="9"/>
      <c r="D14" s="10"/>
      <c r="E14" s="10"/>
      <c r="F14" s="10"/>
      <c r="G14" s="11"/>
    </row>
    <row r="15" spans="1:9" s="1" customFormat="1">
      <c r="A15" s="12">
        <v>1</v>
      </c>
      <c r="B15" s="9">
        <v>2</v>
      </c>
      <c r="C15" s="9">
        <v>3</v>
      </c>
      <c r="D15" s="13">
        <v>4</v>
      </c>
      <c r="E15" s="13">
        <v>5</v>
      </c>
      <c r="F15" s="13">
        <v>6</v>
      </c>
      <c r="G15" s="14">
        <v>7</v>
      </c>
      <c r="I15" s="6"/>
    </row>
    <row r="16" spans="1:9" hidden="1">
      <c r="A16" s="48" t="s">
        <v>29</v>
      </c>
      <c r="B16" s="49"/>
      <c r="C16" s="49"/>
      <c r="D16" s="49"/>
      <c r="E16" s="49"/>
      <c r="F16" s="49"/>
      <c r="G16" s="50"/>
    </row>
    <row r="17" spans="1:9" ht="38.25" hidden="1">
      <c r="A17" s="25" t="s">
        <v>4</v>
      </c>
      <c r="B17" s="16" t="s">
        <v>5</v>
      </c>
      <c r="C17" s="17" t="s">
        <v>6</v>
      </c>
      <c r="D17" s="18" t="s">
        <v>7</v>
      </c>
      <c r="E17" s="18"/>
      <c r="F17" s="19">
        <v>1500</v>
      </c>
      <c r="G17" s="20">
        <f>F17*E17</f>
        <v>0</v>
      </c>
    </row>
    <row r="18" spans="1:9" hidden="1">
      <c r="A18" s="51" t="s">
        <v>8</v>
      </c>
      <c r="B18" s="52"/>
      <c r="C18" s="52"/>
      <c r="D18" s="52"/>
      <c r="E18" s="52"/>
      <c r="F18" s="52"/>
      <c r="G18" s="20">
        <f>G17</f>
        <v>0</v>
      </c>
    </row>
    <row r="19" spans="1:9">
      <c r="A19" s="48" t="s">
        <v>38</v>
      </c>
      <c r="B19" s="49"/>
      <c r="C19" s="49"/>
      <c r="D19" s="49"/>
      <c r="E19" s="49"/>
      <c r="F19" s="49"/>
      <c r="G19" s="50"/>
    </row>
    <row r="20" spans="1:9" ht="38.25" hidden="1">
      <c r="A20" s="25" t="s">
        <v>12</v>
      </c>
      <c r="B20" s="16" t="s">
        <v>13</v>
      </c>
      <c r="C20" s="17" t="s">
        <v>17</v>
      </c>
      <c r="D20" s="18" t="s">
        <v>21</v>
      </c>
      <c r="E20" s="18"/>
      <c r="F20" s="18">
        <v>12</v>
      </c>
      <c r="G20" s="20">
        <f t="shared" ref="G20:G25" si="0">F20*E20</f>
        <v>0</v>
      </c>
    </row>
    <row r="21" spans="1:9" ht="42.75" hidden="1" customHeight="1">
      <c r="A21" s="25" t="s">
        <v>10</v>
      </c>
      <c r="B21" s="16" t="s">
        <v>14</v>
      </c>
      <c r="C21" s="17" t="s">
        <v>18</v>
      </c>
      <c r="D21" s="18" t="s">
        <v>21</v>
      </c>
      <c r="E21" s="18"/>
      <c r="F21" s="18">
        <v>8</v>
      </c>
      <c r="G21" s="20">
        <f t="shared" si="0"/>
        <v>0</v>
      </c>
    </row>
    <row r="22" spans="1:9" ht="42.75" hidden="1" customHeight="1">
      <c r="A22" s="25" t="s">
        <v>11</v>
      </c>
      <c r="B22" s="16" t="s">
        <v>15</v>
      </c>
      <c r="C22" s="17" t="s">
        <v>19</v>
      </c>
      <c r="D22" s="18" t="s">
        <v>21</v>
      </c>
      <c r="E22" s="18"/>
      <c r="F22" s="18">
        <v>18</v>
      </c>
      <c r="G22" s="20">
        <f t="shared" si="0"/>
        <v>0</v>
      </c>
    </row>
    <row r="23" spans="1:9" ht="38.25">
      <c r="A23" s="25" t="s">
        <v>4</v>
      </c>
      <c r="B23" s="16" t="s">
        <v>16</v>
      </c>
      <c r="C23" s="17" t="s">
        <v>20</v>
      </c>
      <c r="D23" s="18" t="s">
        <v>21</v>
      </c>
      <c r="E23" s="21">
        <v>3893</v>
      </c>
      <c r="F23" s="18">
        <v>3</v>
      </c>
      <c r="G23" s="20">
        <f t="shared" si="0"/>
        <v>11679</v>
      </c>
      <c r="I23" s="5" t="s">
        <v>58</v>
      </c>
    </row>
    <row r="24" spans="1:9" ht="38.25">
      <c r="A24" s="25" t="s">
        <v>41</v>
      </c>
      <c r="B24" s="16" t="s">
        <v>15</v>
      </c>
      <c r="C24" s="17" t="s">
        <v>36</v>
      </c>
      <c r="D24" s="18" t="s">
        <v>21</v>
      </c>
      <c r="E24" s="21">
        <v>3893</v>
      </c>
      <c r="F24" s="18">
        <v>16.5</v>
      </c>
      <c r="G24" s="20">
        <f t="shared" si="0"/>
        <v>64234.5</v>
      </c>
      <c r="I24" s="5" t="s">
        <v>49</v>
      </c>
    </row>
    <row r="25" spans="1:9" ht="51" hidden="1">
      <c r="A25" s="25" t="s">
        <v>56</v>
      </c>
      <c r="B25" s="16"/>
      <c r="C25" s="17" t="s">
        <v>57</v>
      </c>
      <c r="D25" s="18" t="s">
        <v>21</v>
      </c>
      <c r="E25" s="21"/>
      <c r="F25" s="18"/>
      <c r="G25" s="20">
        <f t="shared" si="0"/>
        <v>0</v>
      </c>
    </row>
    <row r="26" spans="1:9">
      <c r="A26" s="51" t="s">
        <v>42</v>
      </c>
      <c r="B26" s="52"/>
      <c r="C26" s="52"/>
      <c r="D26" s="52"/>
      <c r="E26" s="52"/>
      <c r="F26" s="52"/>
      <c r="G26" s="20">
        <f>SUM(G20:G25)</f>
        <v>75913.5</v>
      </c>
    </row>
    <row r="27" spans="1:9">
      <c r="A27" s="48" t="s">
        <v>31</v>
      </c>
      <c r="B27" s="49"/>
      <c r="C27" s="49"/>
      <c r="D27" s="49"/>
      <c r="E27" s="49"/>
      <c r="F27" s="49"/>
      <c r="G27" s="50"/>
    </row>
    <row r="28" spans="1:9" ht="49.5" customHeight="1">
      <c r="A28" s="25" t="s">
        <v>9</v>
      </c>
      <c r="B28" s="16" t="s">
        <v>24</v>
      </c>
      <c r="C28" s="17" t="s">
        <v>39</v>
      </c>
      <c r="D28" s="18" t="s">
        <v>21</v>
      </c>
      <c r="E28" s="21">
        <v>2682</v>
      </c>
      <c r="F28" s="18">
        <v>22</v>
      </c>
      <c r="G28" s="20">
        <f>F28*E28</f>
        <v>59004</v>
      </c>
      <c r="I28" s="5" t="s">
        <v>59</v>
      </c>
    </row>
    <row r="29" spans="1:9" ht="42.75" customHeight="1">
      <c r="A29" s="25" t="s">
        <v>10</v>
      </c>
      <c r="B29" s="16" t="s">
        <v>25</v>
      </c>
      <c r="C29" s="17" t="s">
        <v>40</v>
      </c>
      <c r="D29" s="18" t="s">
        <v>21</v>
      </c>
      <c r="E29" s="21">
        <v>2595</v>
      </c>
      <c r="F29" s="18">
        <v>22</v>
      </c>
      <c r="G29" s="20">
        <f>F29*E29</f>
        <v>57090</v>
      </c>
      <c r="I29" s="5" t="s">
        <v>60</v>
      </c>
    </row>
    <row r="30" spans="1:9">
      <c r="A30" s="53" t="s">
        <v>30</v>
      </c>
      <c r="B30" s="54"/>
      <c r="C30" s="54"/>
      <c r="D30" s="54"/>
      <c r="E30" s="54"/>
      <c r="F30" s="55"/>
      <c r="G30" s="20">
        <f>SUM(G28:G29)</f>
        <v>116094</v>
      </c>
    </row>
    <row r="31" spans="1:9">
      <c r="A31" s="48" t="s">
        <v>32</v>
      </c>
      <c r="B31" s="49"/>
      <c r="C31" s="49"/>
      <c r="D31" s="49"/>
      <c r="E31" s="49"/>
      <c r="F31" s="49"/>
      <c r="G31" s="50"/>
    </row>
    <row r="32" spans="1:9" ht="38.25">
      <c r="A32" s="26" t="s">
        <v>22</v>
      </c>
      <c r="B32" s="16" t="s">
        <v>44</v>
      </c>
      <c r="C32" s="17" t="s">
        <v>51</v>
      </c>
      <c r="D32" s="23" t="s">
        <v>45</v>
      </c>
      <c r="E32" s="24">
        <v>156</v>
      </c>
      <c r="F32" s="24">
        <v>32</v>
      </c>
      <c r="G32" s="20">
        <f>F32*E32</f>
        <v>4992</v>
      </c>
      <c r="I32" s="5" t="s">
        <v>61</v>
      </c>
    </row>
    <row r="33" spans="1:9" ht="42.75" customHeight="1">
      <c r="A33" s="25" t="s">
        <v>23</v>
      </c>
      <c r="B33" s="16" t="s">
        <v>15</v>
      </c>
      <c r="C33" s="17" t="s">
        <v>46</v>
      </c>
      <c r="D33" s="18" t="s">
        <v>21</v>
      </c>
      <c r="E33" s="18">
        <v>865</v>
      </c>
      <c r="F33" s="18">
        <v>9</v>
      </c>
      <c r="G33" s="20">
        <f>F33*E33</f>
        <v>7785</v>
      </c>
      <c r="I33" s="5" t="s">
        <v>62</v>
      </c>
    </row>
    <row r="34" spans="1:9">
      <c r="A34" s="53" t="s">
        <v>43</v>
      </c>
      <c r="B34" s="54"/>
      <c r="C34" s="54"/>
      <c r="D34" s="54"/>
      <c r="E34" s="54"/>
      <c r="F34" s="55"/>
      <c r="G34" s="20">
        <f>SUM(G32:G33)</f>
        <v>12777</v>
      </c>
    </row>
    <row r="35" spans="1:9">
      <c r="A35" s="56"/>
      <c r="B35" s="57"/>
      <c r="C35" s="57"/>
      <c r="D35" s="57"/>
      <c r="E35" s="57"/>
      <c r="F35" s="57"/>
      <c r="G35" s="58"/>
    </row>
    <row r="36" spans="1:9" ht="15" customHeight="1">
      <c r="A36" s="27">
        <v>4</v>
      </c>
      <c r="B36" s="59" t="s">
        <v>33</v>
      </c>
      <c r="C36" s="59"/>
      <c r="D36" s="59"/>
      <c r="E36" s="59"/>
      <c r="F36" s="59"/>
      <c r="G36" s="20">
        <f>G18+G26+G30+G34</f>
        <v>204784.5</v>
      </c>
    </row>
    <row r="37" spans="1:9" ht="15" customHeight="1">
      <c r="A37" s="27">
        <v>5</v>
      </c>
      <c r="B37" s="59" t="s">
        <v>34</v>
      </c>
      <c r="C37" s="59"/>
      <c r="D37" s="59"/>
      <c r="E37" s="59"/>
      <c r="F37" s="59"/>
      <c r="G37" s="20">
        <f>G36*0.22</f>
        <v>45052.590000000004</v>
      </c>
    </row>
    <row r="38" spans="1:9" ht="15" customHeight="1" thickBot="1">
      <c r="A38" s="28">
        <v>6</v>
      </c>
      <c r="B38" s="47" t="s">
        <v>35</v>
      </c>
      <c r="C38" s="47"/>
      <c r="D38" s="47"/>
      <c r="E38" s="47"/>
      <c r="F38" s="47"/>
      <c r="G38" s="29">
        <f>G36+G37</f>
        <v>249837.09</v>
      </c>
    </row>
  </sheetData>
  <mergeCells count="22">
    <mergeCell ref="A3:G3"/>
    <mergeCell ref="A6:G6"/>
    <mergeCell ref="A7:G7"/>
    <mergeCell ref="A11:A12"/>
    <mergeCell ref="B11:B12"/>
    <mergeCell ref="C11:C12"/>
    <mergeCell ref="D11:D12"/>
    <mergeCell ref="E11:E12"/>
    <mergeCell ref="F11:F12"/>
    <mergeCell ref="G11:G12"/>
    <mergeCell ref="B38:F38"/>
    <mergeCell ref="A16:G16"/>
    <mergeCell ref="A18:F18"/>
    <mergeCell ref="A19:G19"/>
    <mergeCell ref="A26:F26"/>
    <mergeCell ref="A27:G27"/>
    <mergeCell ref="A30:F30"/>
    <mergeCell ref="A31:G31"/>
    <mergeCell ref="A34:F34"/>
    <mergeCell ref="A35:G35"/>
    <mergeCell ref="B36:F36"/>
    <mergeCell ref="B37:F37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3" workbookViewId="0">
      <selection activeCell="C44" sqref="C44"/>
    </sheetView>
  </sheetViews>
  <sheetFormatPr defaultRowHeight="14.25"/>
  <cols>
    <col min="1" max="1" width="4" customWidth="1"/>
    <col min="2" max="2" width="9" style="2"/>
    <col min="3" max="3" width="36" style="2" customWidth="1"/>
    <col min="4" max="5" width="5.625" customWidth="1"/>
    <col min="6" max="6" width="5.25" hidden="1" customWidth="1"/>
    <col min="7" max="7" width="9.75" style="3" hidden="1" customWidth="1"/>
    <col min="8" max="8" width="9" hidden="1" customWidth="1"/>
    <col min="9" max="9" width="27" style="5" customWidth="1"/>
  </cols>
  <sheetData>
    <row r="1" spans="1:9" hidden="1"/>
    <row r="2" spans="1:9" hidden="1"/>
    <row r="3" spans="1:9" ht="18.75">
      <c r="A3" s="60" t="s">
        <v>66</v>
      </c>
      <c r="B3" s="60"/>
      <c r="C3" s="60"/>
      <c r="D3" s="60"/>
      <c r="E3" s="60"/>
      <c r="F3" s="60"/>
      <c r="G3" s="60"/>
      <c r="H3" s="60"/>
      <c r="I3" s="60"/>
    </row>
    <row r="4" spans="1:9" hidden="1"/>
    <row r="5" spans="1:9" hidden="1"/>
    <row r="6" spans="1:9" ht="15.75">
      <c r="A6" s="61" t="s">
        <v>67</v>
      </c>
      <c r="B6" s="61"/>
      <c r="C6" s="61"/>
      <c r="D6" s="61"/>
      <c r="E6" s="61"/>
      <c r="F6" s="61"/>
      <c r="G6" s="61"/>
      <c r="H6" s="61"/>
      <c r="I6" s="61"/>
    </row>
    <row r="7" spans="1:9" ht="16.5" thickBot="1">
      <c r="A7" s="61" t="s">
        <v>48</v>
      </c>
      <c r="B7" s="61"/>
      <c r="C7" s="61"/>
      <c r="D7" s="61"/>
      <c r="E7" s="61"/>
      <c r="F7" s="61"/>
      <c r="G7" s="61"/>
      <c r="H7" s="61"/>
      <c r="I7" s="61"/>
    </row>
    <row r="8" spans="1:9" ht="15" hidden="1" thickBot="1"/>
    <row r="9" spans="1:9" ht="15" hidden="1" thickBot="1"/>
    <row r="10" spans="1:9" ht="15" hidden="1" thickBot="1"/>
    <row r="11" spans="1:9">
      <c r="A11" s="62" t="s">
        <v>0</v>
      </c>
      <c r="B11" s="64" t="s">
        <v>28</v>
      </c>
      <c r="C11" s="64" t="s">
        <v>1</v>
      </c>
      <c r="D11" s="66" t="s">
        <v>2</v>
      </c>
      <c r="E11" s="64" t="s">
        <v>26</v>
      </c>
      <c r="F11" s="64" t="s">
        <v>27</v>
      </c>
      <c r="G11" s="72" t="s">
        <v>3</v>
      </c>
      <c r="H11" s="34"/>
      <c r="I11" s="70" t="s">
        <v>64</v>
      </c>
    </row>
    <row r="12" spans="1:9" ht="29.25" customHeight="1">
      <c r="A12" s="63"/>
      <c r="B12" s="65"/>
      <c r="C12" s="65"/>
      <c r="D12" s="67"/>
      <c r="E12" s="65"/>
      <c r="F12" s="65"/>
      <c r="G12" s="73"/>
      <c r="H12" s="4"/>
      <c r="I12" s="71"/>
    </row>
    <row r="13" spans="1:9" hidden="1">
      <c r="A13" s="8"/>
      <c r="B13" s="9"/>
      <c r="C13" s="9"/>
      <c r="D13" s="10"/>
      <c r="E13" s="10"/>
      <c r="F13" s="10"/>
      <c r="G13" s="31"/>
      <c r="H13" s="4"/>
      <c r="I13" s="35"/>
    </row>
    <row r="14" spans="1:9" hidden="1">
      <c r="A14" s="8"/>
      <c r="B14" s="9"/>
      <c r="C14" s="9"/>
      <c r="D14" s="10"/>
      <c r="E14" s="10"/>
      <c r="F14" s="10"/>
      <c r="G14" s="31"/>
      <c r="H14" s="4"/>
      <c r="I14" s="35"/>
    </row>
    <row r="15" spans="1:9" s="1" customFormat="1">
      <c r="A15" s="12">
        <v>1</v>
      </c>
      <c r="B15" s="9">
        <v>2</v>
      </c>
      <c r="C15" s="9">
        <v>3</v>
      </c>
      <c r="D15" s="13">
        <v>4</v>
      </c>
      <c r="E15" s="13">
        <v>5</v>
      </c>
      <c r="F15" s="13">
        <v>6</v>
      </c>
      <c r="G15" s="32">
        <v>7</v>
      </c>
      <c r="H15" s="7"/>
      <c r="I15" s="36">
        <v>6</v>
      </c>
    </row>
    <row r="16" spans="1:9" hidden="1">
      <c r="A16" s="56" t="s">
        <v>29</v>
      </c>
      <c r="B16" s="57"/>
      <c r="C16" s="57"/>
      <c r="D16" s="57"/>
      <c r="E16" s="57"/>
      <c r="F16" s="57"/>
      <c r="G16" s="57"/>
      <c r="H16" s="4"/>
      <c r="I16" s="35"/>
    </row>
    <row r="17" spans="1:9" ht="38.25" hidden="1">
      <c r="A17" s="25" t="s">
        <v>4</v>
      </c>
      <c r="B17" s="16" t="s">
        <v>5</v>
      </c>
      <c r="C17" s="17" t="s">
        <v>6</v>
      </c>
      <c r="D17" s="18" t="s">
        <v>7</v>
      </c>
      <c r="E17" s="18"/>
      <c r="F17" s="19">
        <v>1500</v>
      </c>
      <c r="G17" s="33">
        <f>F17*E17</f>
        <v>0</v>
      </c>
      <c r="H17" s="4"/>
      <c r="I17" s="35"/>
    </row>
    <row r="18" spans="1:9" hidden="1">
      <c r="A18" s="51" t="s">
        <v>8</v>
      </c>
      <c r="B18" s="52"/>
      <c r="C18" s="52"/>
      <c r="D18" s="52"/>
      <c r="E18" s="52"/>
      <c r="F18" s="52"/>
      <c r="G18" s="33">
        <f>G17</f>
        <v>0</v>
      </c>
      <c r="H18" s="4"/>
      <c r="I18" s="35"/>
    </row>
    <row r="19" spans="1:9">
      <c r="A19" s="56" t="s">
        <v>38</v>
      </c>
      <c r="B19" s="57"/>
      <c r="C19" s="57"/>
      <c r="D19" s="57"/>
      <c r="E19" s="57"/>
      <c r="F19" s="57"/>
      <c r="G19" s="57"/>
      <c r="H19" s="4"/>
      <c r="I19" s="35"/>
    </row>
    <row r="20" spans="1:9" ht="38.25" hidden="1">
      <c r="A20" s="25" t="s">
        <v>12</v>
      </c>
      <c r="B20" s="16" t="s">
        <v>13</v>
      </c>
      <c r="C20" s="17" t="s">
        <v>17</v>
      </c>
      <c r="D20" s="18" t="s">
        <v>21</v>
      </c>
      <c r="E20" s="18"/>
      <c r="F20" s="18">
        <v>12</v>
      </c>
      <c r="G20" s="33">
        <f t="shared" ref="G20:G25" si="0">F20*E20</f>
        <v>0</v>
      </c>
      <c r="H20" s="4"/>
      <c r="I20" s="35"/>
    </row>
    <row r="21" spans="1:9" ht="42.75" hidden="1" customHeight="1">
      <c r="A21" s="25" t="s">
        <v>10</v>
      </c>
      <c r="B21" s="16" t="s">
        <v>14</v>
      </c>
      <c r="C21" s="17" t="s">
        <v>18</v>
      </c>
      <c r="D21" s="18" t="s">
        <v>21</v>
      </c>
      <c r="E21" s="18"/>
      <c r="F21" s="18">
        <v>8</v>
      </c>
      <c r="G21" s="33">
        <f t="shared" si="0"/>
        <v>0</v>
      </c>
      <c r="H21" s="4"/>
      <c r="I21" s="35"/>
    </row>
    <row r="22" spans="1:9" ht="42.75" hidden="1" customHeight="1">
      <c r="A22" s="25" t="s">
        <v>11</v>
      </c>
      <c r="B22" s="16" t="s">
        <v>15</v>
      </c>
      <c r="C22" s="17" t="s">
        <v>19</v>
      </c>
      <c r="D22" s="18" t="s">
        <v>21</v>
      </c>
      <c r="E22" s="18"/>
      <c r="F22" s="18">
        <v>18</v>
      </c>
      <c r="G22" s="33">
        <f t="shared" si="0"/>
        <v>0</v>
      </c>
      <c r="H22" s="4"/>
      <c r="I22" s="35"/>
    </row>
    <row r="23" spans="1:9" ht="38.25">
      <c r="A23" s="25" t="s">
        <v>4</v>
      </c>
      <c r="B23" s="16" t="s">
        <v>16</v>
      </c>
      <c r="C23" s="17" t="s">
        <v>20</v>
      </c>
      <c r="D23" s="18" t="s">
        <v>21</v>
      </c>
      <c r="E23" s="21">
        <v>3250</v>
      </c>
      <c r="F23" s="18">
        <v>3</v>
      </c>
      <c r="G23" s="33">
        <f t="shared" si="0"/>
        <v>9750</v>
      </c>
      <c r="H23" s="4"/>
      <c r="I23" s="35" t="s">
        <v>54</v>
      </c>
    </row>
    <row r="24" spans="1:9" ht="38.25">
      <c r="A24" s="25" t="s">
        <v>41</v>
      </c>
      <c r="B24" s="16" t="s">
        <v>15</v>
      </c>
      <c r="C24" s="17" t="s">
        <v>55</v>
      </c>
      <c r="D24" s="18" t="s">
        <v>21</v>
      </c>
      <c r="E24" s="21">
        <v>3250</v>
      </c>
      <c r="F24" s="18">
        <v>22</v>
      </c>
      <c r="G24" s="33">
        <f t="shared" si="0"/>
        <v>71500</v>
      </c>
      <c r="H24" s="4"/>
      <c r="I24" s="35" t="s">
        <v>49</v>
      </c>
    </row>
    <row r="25" spans="1:9" ht="51">
      <c r="A25" s="25" t="s">
        <v>56</v>
      </c>
      <c r="B25" s="16" t="s">
        <v>65</v>
      </c>
      <c r="C25" s="17" t="s">
        <v>57</v>
      </c>
      <c r="D25" s="18" t="s">
        <v>21</v>
      </c>
      <c r="E25" s="21">
        <v>3250</v>
      </c>
      <c r="F25" s="18">
        <v>11</v>
      </c>
      <c r="G25" s="33">
        <f t="shared" si="0"/>
        <v>35750</v>
      </c>
      <c r="H25" s="4"/>
      <c r="I25" s="35" t="s">
        <v>49</v>
      </c>
    </row>
    <row r="26" spans="1:9" hidden="1">
      <c r="A26" s="51" t="s">
        <v>42</v>
      </c>
      <c r="B26" s="52"/>
      <c r="C26" s="52"/>
      <c r="D26" s="52"/>
      <c r="E26" s="52"/>
      <c r="F26" s="52"/>
      <c r="G26" s="33">
        <f>SUM(G20:G25)</f>
        <v>117000</v>
      </c>
      <c r="H26" s="4"/>
      <c r="I26" s="35"/>
    </row>
    <row r="27" spans="1:9">
      <c r="A27" s="56" t="s">
        <v>31</v>
      </c>
      <c r="B27" s="57"/>
      <c r="C27" s="57"/>
      <c r="D27" s="57"/>
      <c r="E27" s="57"/>
      <c r="F27" s="57"/>
      <c r="G27" s="57"/>
      <c r="H27" s="4"/>
      <c r="I27" s="35"/>
    </row>
    <row r="28" spans="1:9" ht="49.5" customHeight="1">
      <c r="A28" s="25" t="s">
        <v>9</v>
      </c>
      <c r="B28" s="16" t="s">
        <v>24</v>
      </c>
      <c r="C28" s="17" t="s">
        <v>39</v>
      </c>
      <c r="D28" s="18" t="s">
        <v>21</v>
      </c>
      <c r="E28" s="18">
        <v>2015</v>
      </c>
      <c r="F28" s="18">
        <v>22</v>
      </c>
      <c r="G28" s="33">
        <f>F28*E28</f>
        <v>44330</v>
      </c>
      <c r="H28" s="4"/>
      <c r="I28" s="35" t="s">
        <v>50</v>
      </c>
    </row>
    <row r="29" spans="1:9" ht="42.75" customHeight="1">
      <c r="A29" s="25" t="s">
        <v>10</v>
      </c>
      <c r="B29" s="16" t="s">
        <v>25</v>
      </c>
      <c r="C29" s="17" t="s">
        <v>40</v>
      </c>
      <c r="D29" s="18" t="s">
        <v>21</v>
      </c>
      <c r="E29" s="21">
        <v>1950</v>
      </c>
      <c r="F29" s="18">
        <v>22</v>
      </c>
      <c r="G29" s="33">
        <f>F29*E29</f>
        <v>42900</v>
      </c>
      <c r="H29" s="4"/>
      <c r="I29" s="35" t="s">
        <v>63</v>
      </c>
    </row>
    <row r="30" spans="1:9" hidden="1">
      <c r="A30" s="51" t="s">
        <v>30</v>
      </c>
      <c r="B30" s="52"/>
      <c r="C30" s="52"/>
      <c r="D30" s="52"/>
      <c r="E30" s="52"/>
      <c r="F30" s="52"/>
      <c r="G30" s="33">
        <f>SUM(G28:G29)</f>
        <v>87230</v>
      </c>
      <c r="H30" s="4"/>
      <c r="I30" s="35"/>
    </row>
    <row r="31" spans="1:9">
      <c r="A31" s="56" t="s">
        <v>32</v>
      </c>
      <c r="B31" s="57"/>
      <c r="C31" s="57"/>
      <c r="D31" s="57"/>
      <c r="E31" s="57"/>
      <c r="F31" s="57"/>
      <c r="G31" s="57"/>
      <c r="H31" s="4"/>
      <c r="I31" s="35"/>
    </row>
    <row r="32" spans="1:9" ht="38.25">
      <c r="A32" s="25" t="s">
        <v>22</v>
      </c>
      <c r="B32" s="16" t="s">
        <v>44</v>
      </c>
      <c r="C32" s="17" t="s">
        <v>51</v>
      </c>
      <c r="D32" s="23" t="s">
        <v>45</v>
      </c>
      <c r="E32" s="24">
        <v>146</v>
      </c>
      <c r="F32" s="24">
        <v>32</v>
      </c>
      <c r="G32" s="33">
        <f>F32*E32</f>
        <v>4672</v>
      </c>
      <c r="H32" s="4"/>
      <c r="I32" s="35" t="s">
        <v>52</v>
      </c>
    </row>
    <row r="33" spans="1:9" ht="42.75" customHeight="1" thickBot="1">
      <c r="A33" s="37" t="s">
        <v>23</v>
      </c>
      <c r="B33" s="38" t="s">
        <v>15</v>
      </c>
      <c r="C33" s="39" t="s">
        <v>46</v>
      </c>
      <c r="D33" s="40" t="s">
        <v>21</v>
      </c>
      <c r="E33" s="40">
        <v>715</v>
      </c>
      <c r="F33" s="40">
        <v>10</v>
      </c>
      <c r="G33" s="41">
        <f>F33*E33</f>
        <v>7150</v>
      </c>
      <c r="H33" s="42"/>
      <c r="I33" s="43" t="s">
        <v>53</v>
      </c>
    </row>
    <row r="34" spans="1:9" hidden="1">
      <c r="A34" s="74" t="s">
        <v>43</v>
      </c>
      <c r="B34" s="75"/>
      <c r="C34" s="75"/>
      <c r="D34" s="75"/>
      <c r="E34" s="75"/>
      <c r="F34" s="76"/>
      <c r="G34" s="30">
        <f>SUM(G32:G33)</f>
        <v>11822</v>
      </c>
    </row>
    <row r="35" spans="1:9" hidden="1">
      <c r="A35" s="56"/>
      <c r="B35" s="57"/>
      <c r="C35" s="57"/>
      <c r="D35" s="57"/>
      <c r="E35" s="57"/>
      <c r="F35" s="57"/>
      <c r="G35" s="58"/>
    </row>
    <row r="36" spans="1:9" ht="15" hidden="1" customHeight="1">
      <c r="A36" s="27">
        <v>4</v>
      </c>
      <c r="B36" s="59" t="s">
        <v>33</v>
      </c>
      <c r="C36" s="59"/>
      <c r="D36" s="59"/>
      <c r="E36" s="59"/>
      <c r="F36" s="59"/>
      <c r="G36" s="20">
        <f>G18+G26+G30+G34</f>
        <v>216052</v>
      </c>
    </row>
    <row r="37" spans="1:9" ht="15" hidden="1" customHeight="1">
      <c r="A37" s="27">
        <v>5</v>
      </c>
      <c r="B37" s="59" t="s">
        <v>34</v>
      </c>
      <c r="C37" s="59"/>
      <c r="D37" s="59"/>
      <c r="E37" s="59"/>
      <c r="F37" s="59"/>
      <c r="G37" s="20">
        <f>G36*0.22</f>
        <v>47531.44</v>
      </c>
    </row>
    <row r="38" spans="1:9" ht="15" hidden="1" customHeight="1" thickBot="1">
      <c r="A38" s="28">
        <v>6</v>
      </c>
      <c r="B38" s="47" t="s">
        <v>35</v>
      </c>
      <c r="C38" s="47"/>
      <c r="D38" s="47"/>
      <c r="E38" s="47"/>
      <c r="F38" s="47"/>
      <c r="G38" s="29">
        <f>G36+G37</f>
        <v>263583.44</v>
      </c>
    </row>
  </sheetData>
  <mergeCells count="23">
    <mergeCell ref="F11:F12"/>
    <mergeCell ref="G11:G12"/>
    <mergeCell ref="A34:F34"/>
    <mergeCell ref="A35:G35"/>
    <mergeCell ref="B36:F36"/>
    <mergeCell ref="D11:D12"/>
    <mergeCell ref="E11:E12"/>
    <mergeCell ref="B37:F37"/>
    <mergeCell ref="B38:F38"/>
    <mergeCell ref="I11:I12"/>
    <mergeCell ref="A3:I3"/>
    <mergeCell ref="A6:I6"/>
    <mergeCell ref="A7:I7"/>
    <mergeCell ref="A31:G31"/>
    <mergeCell ref="A16:G16"/>
    <mergeCell ref="A18:F18"/>
    <mergeCell ref="A19:G19"/>
    <mergeCell ref="A26:F26"/>
    <mergeCell ref="A27:G27"/>
    <mergeCell ref="A30:F30"/>
    <mergeCell ref="A11:A12"/>
    <mergeCell ref="B11:B12"/>
    <mergeCell ref="C11:C12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3" workbookViewId="0">
      <selection activeCell="K28" sqref="K28"/>
    </sheetView>
  </sheetViews>
  <sheetFormatPr defaultRowHeight="14.25"/>
  <cols>
    <col min="1" max="1" width="4" customWidth="1"/>
    <col min="2" max="2" width="9" style="2"/>
    <col min="3" max="3" width="36" style="2" customWidth="1"/>
    <col min="4" max="5" width="5.625" customWidth="1"/>
    <col min="6" max="6" width="5.25" customWidth="1"/>
    <col min="7" max="7" width="9.75" style="3" customWidth="1"/>
    <col min="8" max="8" width="9" customWidth="1"/>
    <col min="9" max="9" width="27" style="5" hidden="1" customWidth="1"/>
  </cols>
  <sheetData>
    <row r="1" spans="1:9" hidden="1"/>
    <row r="2" spans="1:9" hidden="1"/>
    <row r="3" spans="1:9" ht="18.75">
      <c r="A3" s="60" t="s">
        <v>68</v>
      </c>
      <c r="B3" s="60"/>
      <c r="C3" s="60"/>
      <c r="D3" s="60"/>
      <c r="E3" s="60"/>
      <c r="F3" s="60"/>
      <c r="G3" s="60"/>
    </row>
    <row r="4" spans="1:9" hidden="1"/>
    <row r="5" spans="1:9" hidden="1"/>
    <row r="6" spans="1:9" ht="15.75">
      <c r="A6" s="61" t="s">
        <v>47</v>
      </c>
      <c r="B6" s="61"/>
      <c r="C6" s="61"/>
      <c r="D6" s="61"/>
      <c r="E6" s="61"/>
      <c r="F6" s="61"/>
      <c r="G6" s="61"/>
    </row>
    <row r="7" spans="1:9" ht="16.5" thickBot="1">
      <c r="A7" s="61" t="s">
        <v>48</v>
      </c>
      <c r="B7" s="61"/>
      <c r="C7" s="61"/>
      <c r="D7" s="61"/>
      <c r="E7" s="61"/>
      <c r="F7" s="61"/>
      <c r="G7" s="61"/>
    </row>
    <row r="8" spans="1:9" ht="15" hidden="1" thickBot="1"/>
    <row r="9" spans="1:9" ht="15" hidden="1" thickBot="1"/>
    <row r="10" spans="1:9" ht="15" hidden="1" thickBot="1"/>
    <row r="11" spans="1:9">
      <c r="A11" s="62" t="s">
        <v>0</v>
      </c>
      <c r="B11" s="64" t="s">
        <v>28</v>
      </c>
      <c r="C11" s="64" t="s">
        <v>1</v>
      </c>
      <c r="D11" s="66" t="s">
        <v>2</v>
      </c>
      <c r="E11" s="64" t="s">
        <v>26</v>
      </c>
      <c r="F11" s="64" t="s">
        <v>27</v>
      </c>
      <c r="G11" s="68" t="s">
        <v>3</v>
      </c>
    </row>
    <row r="12" spans="1:9" ht="29.25" customHeight="1">
      <c r="A12" s="63"/>
      <c r="B12" s="65"/>
      <c r="C12" s="65"/>
      <c r="D12" s="67"/>
      <c r="E12" s="65"/>
      <c r="F12" s="65"/>
      <c r="G12" s="69"/>
    </row>
    <row r="13" spans="1:9" hidden="1">
      <c r="A13" s="8"/>
      <c r="B13" s="9"/>
      <c r="C13" s="9"/>
      <c r="D13" s="10"/>
      <c r="E13" s="10"/>
      <c r="F13" s="10"/>
      <c r="G13" s="11"/>
    </row>
    <row r="14" spans="1:9" hidden="1">
      <c r="A14" s="8"/>
      <c r="B14" s="9"/>
      <c r="C14" s="9"/>
      <c r="D14" s="10"/>
      <c r="E14" s="10"/>
      <c r="F14" s="10"/>
      <c r="G14" s="11"/>
    </row>
    <row r="15" spans="1:9" s="1" customFormat="1">
      <c r="A15" s="12">
        <v>1</v>
      </c>
      <c r="B15" s="9">
        <v>2</v>
      </c>
      <c r="C15" s="9">
        <v>3</v>
      </c>
      <c r="D15" s="13">
        <v>4</v>
      </c>
      <c r="E15" s="13">
        <v>5</v>
      </c>
      <c r="F15" s="13">
        <v>6</v>
      </c>
      <c r="G15" s="14">
        <v>7</v>
      </c>
      <c r="I15" s="6"/>
    </row>
    <row r="16" spans="1:9" hidden="1">
      <c r="A16" s="48" t="s">
        <v>29</v>
      </c>
      <c r="B16" s="49"/>
      <c r="C16" s="49"/>
      <c r="D16" s="49"/>
      <c r="E16" s="49"/>
      <c r="F16" s="49"/>
      <c r="G16" s="50"/>
    </row>
    <row r="17" spans="1:9" ht="38.25" hidden="1">
      <c r="A17" s="25" t="s">
        <v>4</v>
      </c>
      <c r="B17" s="16" t="s">
        <v>5</v>
      </c>
      <c r="C17" s="17" t="s">
        <v>6</v>
      </c>
      <c r="D17" s="18" t="s">
        <v>7</v>
      </c>
      <c r="E17" s="18"/>
      <c r="F17" s="19">
        <v>1500</v>
      </c>
      <c r="G17" s="20">
        <f>F17*E17</f>
        <v>0</v>
      </c>
    </row>
    <row r="18" spans="1:9" hidden="1">
      <c r="A18" s="51" t="s">
        <v>8</v>
      </c>
      <c r="B18" s="52"/>
      <c r="C18" s="52"/>
      <c r="D18" s="52"/>
      <c r="E18" s="52"/>
      <c r="F18" s="52"/>
      <c r="G18" s="20">
        <f>G17</f>
        <v>0</v>
      </c>
    </row>
    <row r="19" spans="1:9">
      <c r="A19" s="48" t="s">
        <v>38</v>
      </c>
      <c r="B19" s="49"/>
      <c r="C19" s="49"/>
      <c r="D19" s="49"/>
      <c r="E19" s="49"/>
      <c r="F19" s="49"/>
      <c r="G19" s="50"/>
    </row>
    <row r="20" spans="1:9" ht="38.25" hidden="1">
      <c r="A20" s="25" t="s">
        <v>12</v>
      </c>
      <c r="B20" s="16" t="s">
        <v>13</v>
      </c>
      <c r="C20" s="17" t="s">
        <v>17</v>
      </c>
      <c r="D20" s="18" t="s">
        <v>21</v>
      </c>
      <c r="E20" s="18"/>
      <c r="F20" s="18">
        <v>12</v>
      </c>
      <c r="G20" s="20">
        <f>F20*E20</f>
        <v>0</v>
      </c>
    </row>
    <row r="21" spans="1:9" ht="42.75" hidden="1" customHeight="1">
      <c r="A21" s="25" t="s">
        <v>10</v>
      </c>
      <c r="B21" s="16" t="s">
        <v>14</v>
      </c>
      <c r="C21" s="17" t="s">
        <v>18</v>
      </c>
      <c r="D21" s="18" t="s">
        <v>21</v>
      </c>
      <c r="E21" s="18"/>
      <c r="F21" s="18">
        <v>8</v>
      </c>
      <c r="G21" s="20">
        <f>F21*E21</f>
        <v>0</v>
      </c>
    </row>
    <row r="22" spans="1:9" ht="42.75" hidden="1" customHeight="1">
      <c r="A22" s="25" t="s">
        <v>11</v>
      </c>
      <c r="B22" s="16" t="s">
        <v>15</v>
      </c>
      <c r="C22" s="17" t="s">
        <v>19</v>
      </c>
      <c r="D22" s="18" t="s">
        <v>21</v>
      </c>
      <c r="E22" s="18"/>
      <c r="F22" s="18">
        <v>18</v>
      </c>
      <c r="G22" s="20">
        <f>F22*E22</f>
        <v>0</v>
      </c>
    </row>
    <row r="23" spans="1:9" ht="38.25">
      <c r="A23" s="25" t="s">
        <v>4</v>
      </c>
      <c r="B23" s="16" t="s">
        <v>16</v>
      </c>
      <c r="C23" s="17" t="s">
        <v>20</v>
      </c>
      <c r="D23" s="18" t="s">
        <v>21</v>
      </c>
      <c r="E23" s="21">
        <v>3250</v>
      </c>
      <c r="F23" s="18"/>
      <c r="G23" s="20"/>
      <c r="I23" s="5" t="s">
        <v>54</v>
      </c>
    </row>
    <row r="24" spans="1:9" ht="38.25">
      <c r="A24" s="25" t="s">
        <v>41</v>
      </c>
      <c r="B24" s="16" t="s">
        <v>15</v>
      </c>
      <c r="C24" s="17" t="s">
        <v>55</v>
      </c>
      <c r="D24" s="18" t="s">
        <v>21</v>
      </c>
      <c r="E24" s="21">
        <v>3250</v>
      </c>
      <c r="F24" s="18"/>
      <c r="G24" s="20"/>
      <c r="I24" s="5" t="s">
        <v>49</v>
      </c>
    </row>
    <row r="25" spans="1:9" ht="51">
      <c r="A25" s="25" t="s">
        <v>56</v>
      </c>
      <c r="B25" s="16" t="s">
        <v>65</v>
      </c>
      <c r="C25" s="17" t="s">
        <v>57</v>
      </c>
      <c r="D25" s="18" t="s">
        <v>21</v>
      </c>
      <c r="E25" s="21">
        <v>3250</v>
      </c>
      <c r="F25" s="18"/>
      <c r="G25" s="20"/>
      <c r="I25" s="5" t="s">
        <v>49</v>
      </c>
    </row>
    <row r="26" spans="1:9">
      <c r="A26" s="51" t="s">
        <v>42</v>
      </c>
      <c r="B26" s="52"/>
      <c r="C26" s="52"/>
      <c r="D26" s="52"/>
      <c r="E26" s="52"/>
      <c r="F26" s="52"/>
      <c r="G26" s="20"/>
    </row>
    <row r="27" spans="1:9">
      <c r="A27" s="48" t="s">
        <v>31</v>
      </c>
      <c r="B27" s="49"/>
      <c r="C27" s="49"/>
      <c r="D27" s="49"/>
      <c r="E27" s="49"/>
      <c r="F27" s="49"/>
      <c r="G27" s="50"/>
    </row>
    <row r="28" spans="1:9" ht="49.5" customHeight="1">
      <c r="A28" s="25" t="s">
        <v>9</v>
      </c>
      <c r="B28" s="16" t="s">
        <v>24</v>
      </c>
      <c r="C28" s="17" t="s">
        <v>39</v>
      </c>
      <c r="D28" s="18" t="s">
        <v>21</v>
      </c>
      <c r="E28" s="18">
        <v>2015</v>
      </c>
      <c r="F28" s="18"/>
      <c r="G28" s="20"/>
      <c r="I28" s="5" t="s">
        <v>50</v>
      </c>
    </row>
    <row r="29" spans="1:9" ht="42.75" customHeight="1">
      <c r="A29" s="25" t="s">
        <v>10</v>
      </c>
      <c r="B29" s="16" t="s">
        <v>25</v>
      </c>
      <c r="C29" s="17" t="s">
        <v>40</v>
      </c>
      <c r="D29" s="18" t="s">
        <v>21</v>
      </c>
      <c r="E29" s="21">
        <v>1950</v>
      </c>
      <c r="F29" s="18"/>
      <c r="G29" s="20"/>
      <c r="I29" s="5" t="s">
        <v>63</v>
      </c>
    </row>
    <row r="30" spans="1:9">
      <c r="A30" s="53" t="s">
        <v>30</v>
      </c>
      <c r="B30" s="54"/>
      <c r="C30" s="54"/>
      <c r="D30" s="54"/>
      <c r="E30" s="54"/>
      <c r="F30" s="55"/>
      <c r="G30" s="20"/>
    </row>
    <row r="31" spans="1:9">
      <c r="A31" s="48" t="s">
        <v>32</v>
      </c>
      <c r="B31" s="49"/>
      <c r="C31" s="49"/>
      <c r="D31" s="49"/>
      <c r="E31" s="49"/>
      <c r="F31" s="49"/>
      <c r="G31" s="50"/>
    </row>
    <row r="32" spans="1:9" ht="38.25">
      <c r="A32" s="26" t="s">
        <v>22</v>
      </c>
      <c r="B32" s="16" t="s">
        <v>44</v>
      </c>
      <c r="C32" s="17" t="s">
        <v>51</v>
      </c>
      <c r="D32" s="23" t="s">
        <v>45</v>
      </c>
      <c r="E32" s="24">
        <v>146</v>
      </c>
      <c r="F32" s="24"/>
      <c r="G32" s="20"/>
      <c r="I32" s="5" t="s">
        <v>52</v>
      </c>
    </row>
    <row r="33" spans="1:9" ht="42.75" customHeight="1">
      <c r="A33" s="25" t="s">
        <v>23</v>
      </c>
      <c r="B33" s="16" t="s">
        <v>15</v>
      </c>
      <c r="C33" s="17" t="s">
        <v>46</v>
      </c>
      <c r="D33" s="18" t="s">
        <v>21</v>
      </c>
      <c r="E33" s="18">
        <v>715</v>
      </c>
      <c r="F33" s="18"/>
      <c r="G33" s="20"/>
      <c r="I33" s="5" t="s">
        <v>53</v>
      </c>
    </row>
    <row r="34" spans="1:9">
      <c r="A34" s="53" t="s">
        <v>43</v>
      </c>
      <c r="B34" s="54"/>
      <c r="C34" s="54"/>
      <c r="D34" s="54"/>
      <c r="E34" s="54"/>
      <c r="F34" s="55"/>
      <c r="G34" s="20"/>
    </row>
    <row r="35" spans="1:9">
      <c r="A35" s="56"/>
      <c r="B35" s="57"/>
      <c r="C35" s="57"/>
      <c r="D35" s="57"/>
      <c r="E35" s="57"/>
      <c r="F35" s="57"/>
      <c r="G35" s="58"/>
    </row>
    <row r="36" spans="1:9" ht="15" customHeight="1">
      <c r="A36" s="27">
        <v>4</v>
      </c>
      <c r="B36" s="59" t="s">
        <v>33</v>
      </c>
      <c r="C36" s="59"/>
      <c r="D36" s="59"/>
      <c r="E36" s="59"/>
      <c r="F36" s="59"/>
      <c r="G36" s="20"/>
    </row>
    <row r="37" spans="1:9" ht="15" customHeight="1">
      <c r="A37" s="27">
        <v>5</v>
      </c>
      <c r="B37" s="59" t="s">
        <v>34</v>
      </c>
      <c r="C37" s="59"/>
      <c r="D37" s="59"/>
      <c r="E37" s="59"/>
      <c r="F37" s="59"/>
      <c r="G37" s="20"/>
    </row>
    <row r="38" spans="1:9" ht="15" customHeight="1" thickBot="1">
      <c r="A38" s="28">
        <v>6</v>
      </c>
      <c r="B38" s="47" t="s">
        <v>35</v>
      </c>
      <c r="C38" s="47"/>
      <c r="D38" s="47"/>
      <c r="E38" s="47"/>
      <c r="F38" s="47"/>
      <c r="G38" s="29"/>
    </row>
  </sheetData>
  <mergeCells count="22">
    <mergeCell ref="A3:G3"/>
    <mergeCell ref="A6:G6"/>
    <mergeCell ref="A7:G7"/>
    <mergeCell ref="A11:A12"/>
    <mergeCell ref="B11:B12"/>
    <mergeCell ref="C11:C12"/>
    <mergeCell ref="D11:D12"/>
    <mergeCell ref="E11:E12"/>
    <mergeCell ref="F11:F12"/>
    <mergeCell ref="G11:G12"/>
    <mergeCell ref="B38:F38"/>
    <mergeCell ref="A16:G16"/>
    <mergeCell ref="A18:F18"/>
    <mergeCell ref="A19:G19"/>
    <mergeCell ref="A26:F26"/>
    <mergeCell ref="A27:G27"/>
    <mergeCell ref="A30:F30"/>
    <mergeCell ref="A31:G31"/>
    <mergeCell ref="A34:F34"/>
    <mergeCell ref="A35:G35"/>
    <mergeCell ref="B36:F36"/>
    <mergeCell ref="B37:F37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topLeftCell="A3" workbookViewId="0">
      <selection activeCell="H27" sqref="H27"/>
    </sheetView>
  </sheetViews>
  <sheetFormatPr defaultRowHeight="14.25"/>
  <cols>
    <col min="1" max="1" width="4" customWidth="1"/>
    <col min="2" max="2" width="9" style="2"/>
    <col min="3" max="3" width="36" style="2" customWidth="1"/>
    <col min="4" max="5" width="5.625" customWidth="1"/>
    <col min="6" max="6" width="9" customWidth="1"/>
    <col min="7" max="7" width="27" style="5" hidden="1" customWidth="1"/>
  </cols>
  <sheetData>
    <row r="1" spans="1:7" hidden="1"/>
    <row r="2" spans="1:7" hidden="1"/>
    <row r="3" spans="1:7" ht="18.75">
      <c r="A3" s="60" t="s">
        <v>70</v>
      </c>
      <c r="B3" s="60"/>
      <c r="C3" s="60"/>
      <c r="D3" s="60"/>
      <c r="E3" s="60"/>
    </row>
    <row r="4" spans="1:7" hidden="1"/>
    <row r="5" spans="1:7" hidden="1"/>
    <row r="6" spans="1:7" ht="45.95" customHeight="1">
      <c r="A6" s="79" t="s">
        <v>69</v>
      </c>
      <c r="B6" s="79"/>
      <c r="C6" s="79"/>
      <c r="D6" s="79"/>
      <c r="E6" s="79"/>
    </row>
    <row r="7" spans="1:7" ht="16.5" thickBot="1">
      <c r="A7" s="61" t="s">
        <v>71</v>
      </c>
      <c r="B7" s="61"/>
      <c r="C7" s="61"/>
      <c r="D7" s="61"/>
      <c r="E7" s="61"/>
    </row>
    <row r="8" spans="1:7" ht="15" hidden="1" thickBot="1"/>
    <row r="9" spans="1:7" ht="15" hidden="1" thickBot="1"/>
    <row r="10" spans="1:7" ht="15" hidden="1" thickBot="1"/>
    <row r="11" spans="1:7" ht="14.25" customHeight="1">
      <c r="A11" s="62" t="s">
        <v>0</v>
      </c>
      <c r="B11" s="64" t="s">
        <v>28</v>
      </c>
      <c r="C11" s="64" t="s">
        <v>1</v>
      </c>
      <c r="D11" s="66" t="s">
        <v>2</v>
      </c>
      <c r="E11" s="64" t="s">
        <v>26</v>
      </c>
    </row>
    <row r="12" spans="1:7" ht="29.25" customHeight="1">
      <c r="A12" s="63"/>
      <c r="B12" s="65"/>
      <c r="C12" s="65"/>
      <c r="D12" s="67"/>
      <c r="E12" s="65"/>
    </row>
    <row r="13" spans="1:7" hidden="1">
      <c r="A13" s="8"/>
      <c r="B13" s="9"/>
      <c r="C13" s="9"/>
      <c r="D13" s="10"/>
      <c r="E13" s="10"/>
    </row>
    <row r="14" spans="1:7" hidden="1">
      <c r="A14" s="8"/>
      <c r="B14" s="9"/>
      <c r="C14" s="9"/>
      <c r="D14" s="10"/>
      <c r="E14" s="10"/>
    </row>
    <row r="15" spans="1:7" s="1" customFormat="1">
      <c r="A15" s="12">
        <v>1</v>
      </c>
      <c r="B15" s="9">
        <v>2</v>
      </c>
      <c r="C15" s="9">
        <v>3</v>
      </c>
      <c r="D15" s="13">
        <v>4</v>
      </c>
      <c r="E15" s="13">
        <v>5</v>
      </c>
      <c r="G15" s="6"/>
    </row>
    <row r="16" spans="1:7" hidden="1">
      <c r="A16" s="48" t="s">
        <v>29</v>
      </c>
      <c r="B16" s="49"/>
      <c r="C16" s="49"/>
      <c r="D16" s="49"/>
      <c r="E16" s="49"/>
    </row>
    <row r="17" spans="1:7" ht="38.25" hidden="1">
      <c r="A17" s="15" t="s">
        <v>4</v>
      </c>
      <c r="B17" s="16" t="s">
        <v>5</v>
      </c>
      <c r="C17" s="17" t="s">
        <v>6</v>
      </c>
      <c r="D17" s="18" t="s">
        <v>7</v>
      </c>
      <c r="E17" s="18"/>
    </row>
    <row r="18" spans="1:7" hidden="1">
      <c r="A18" s="51" t="s">
        <v>8</v>
      </c>
      <c r="B18" s="52"/>
      <c r="C18" s="52"/>
      <c r="D18" s="52"/>
      <c r="E18" s="52"/>
    </row>
    <row r="19" spans="1:7">
      <c r="A19" s="77" t="s">
        <v>38</v>
      </c>
      <c r="B19" s="49"/>
      <c r="C19" s="49"/>
      <c r="D19" s="49"/>
      <c r="E19" s="78"/>
    </row>
    <row r="20" spans="1:7" ht="38.25" hidden="1">
      <c r="A20" s="15" t="s">
        <v>12</v>
      </c>
      <c r="B20" s="16" t="s">
        <v>13</v>
      </c>
      <c r="C20" s="17" t="s">
        <v>17</v>
      </c>
      <c r="D20" s="18" t="s">
        <v>21</v>
      </c>
      <c r="E20" s="18"/>
    </row>
    <row r="21" spans="1:7" ht="42.75" hidden="1" customHeight="1">
      <c r="A21" s="15" t="s">
        <v>10</v>
      </c>
      <c r="B21" s="16" t="s">
        <v>14</v>
      </c>
      <c r="C21" s="17" t="s">
        <v>18</v>
      </c>
      <c r="D21" s="18" t="s">
        <v>21</v>
      </c>
      <c r="E21" s="18"/>
    </row>
    <row r="22" spans="1:7" ht="42.75" hidden="1" customHeight="1">
      <c r="A22" s="15" t="s">
        <v>11</v>
      </c>
      <c r="B22" s="16" t="s">
        <v>15</v>
      </c>
      <c r="C22" s="17" t="s">
        <v>19</v>
      </c>
      <c r="D22" s="18" t="s">
        <v>21</v>
      </c>
      <c r="E22" s="18"/>
    </row>
    <row r="23" spans="1:7" ht="66" customHeight="1">
      <c r="A23" s="15" t="s">
        <v>4</v>
      </c>
      <c r="B23" s="16" t="s">
        <v>16</v>
      </c>
      <c r="C23" s="17" t="s">
        <v>76</v>
      </c>
      <c r="D23" s="18" t="s">
        <v>21</v>
      </c>
      <c r="E23" s="21">
        <v>863</v>
      </c>
      <c r="G23" s="5" t="s">
        <v>54</v>
      </c>
    </row>
    <row r="24" spans="1:7" ht="65.099999999999994" customHeight="1">
      <c r="A24" s="44" t="s">
        <v>41</v>
      </c>
      <c r="B24" s="46" t="s">
        <v>15</v>
      </c>
      <c r="C24" s="45" t="s">
        <v>74</v>
      </c>
      <c r="D24" s="18" t="s">
        <v>21</v>
      </c>
      <c r="E24" s="21">
        <v>863</v>
      </c>
    </row>
    <row r="25" spans="1:7" ht="65.099999999999994" customHeight="1">
      <c r="A25" s="15" t="s">
        <v>56</v>
      </c>
      <c r="B25" s="16" t="s">
        <v>15</v>
      </c>
      <c r="C25" s="17" t="s">
        <v>75</v>
      </c>
      <c r="D25" s="18" t="s">
        <v>21</v>
      </c>
      <c r="E25" s="21">
        <v>847</v>
      </c>
      <c r="G25" s="5" t="s">
        <v>49</v>
      </c>
    </row>
    <row r="26" spans="1:7">
      <c r="A26" s="77" t="s">
        <v>31</v>
      </c>
      <c r="B26" s="49"/>
      <c r="C26" s="49"/>
      <c r="D26" s="49"/>
      <c r="E26" s="78"/>
    </row>
    <row r="27" spans="1:7" ht="49.5" customHeight="1">
      <c r="A27" s="15" t="s">
        <v>9</v>
      </c>
      <c r="B27" s="16" t="s">
        <v>24</v>
      </c>
      <c r="C27" s="17" t="s">
        <v>77</v>
      </c>
      <c r="D27" s="18" t="s">
        <v>21</v>
      </c>
      <c r="E27" s="18">
        <v>767</v>
      </c>
      <c r="G27" s="5" t="s">
        <v>50</v>
      </c>
    </row>
    <row r="28" spans="1:7" ht="42.75" customHeight="1">
      <c r="A28" s="15" t="s">
        <v>10</v>
      </c>
      <c r="B28" s="16" t="s">
        <v>25</v>
      </c>
      <c r="C28" s="17" t="s">
        <v>78</v>
      </c>
      <c r="D28" s="18" t="s">
        <v>21</v>
      </c>
      <c r="E28" s="21">
        <v>751</v>
      </c>
      <c r="G28" s="5" t="s">
        <v>63</v>
      </c>
    </row>
    <row r="29" spans="1:7">
      <c r="A29" s="77" t="s">
        <v>32</v>
      </c>
      <c r="B29" s="49"/>
      <c r="C29" s="49"/>
      <c r="D29" s="49"/>
      <c r="E29" s="78"/>
    </row>
    <row r="30" spans="1:7" ht="51">
      <c r="A30" s="22" t="s">
        <v>22</v>
      </c>
      <c r="B30" s="16" t="s">
        <v>44</v>
      </c>
      <c r="C30" s="17" t="s">
        <v>72</v>
      </c>
      <c r="D30" s="23" t="s">
        <v>45</v>
      </c>
      <c r="E30" s="24">
        <v>45</v>
      </c>
      <c r="G30" s="5" t="s">
        <v>52</v>
      </c>
    </row>
    <row r="31" spans="1:7" ht="54.95" customHeight="1">
      <c r="A31" s="15" t="s">
        <v>23</v>
      </c>
      <c r="B31" s="16" t="s">
        <v>15</v>
      </c>
      <c r="C31" s="17" t="s">
        <v>73</v>
      </c>
      <c r="D31" s="18" t="s">
        <v>21</v>
      </c>
      <c r="E31" s="18">
        <v>160</v>
      </c>
      <c r="G31" s="5" t="s">
        <v>53</v>
      </c>
    </row>
  </sheetData>
  <mergeCells count="13">
    <mergeCell ref="A3:E3"/>
    <mergeCell ref="A6:E6"/>
    <mergeCell ref="A7:E7"/>
    <mergeCell ref="A11:A12"/>
    <mergeCell ref="B11:B12"/>
    <mergeCell ref="C11:C12"/>
    <mergeCell ref="D11:D12"/>
    <mergeCell ref="E11:E12"/>
    <mergeCell ref="A16:E16"/>
    <mergeCell ref="A18:E18"/>
    <mergeCell ref="A19:E19"/>
    <mergeCell ref="A26:E26"/>
    <mergeCell ref="A29:E29"/>
  </mergeCell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wykonanie</vt:lpstr>
      <vt:lpstr>obliczenia</vt:lpstr>
      <vt:lpstr>ślepy</vt:lpstr>
      <vt:lpstr>inwestorski</vt:lpstr>
      <vt:lpstr>Arkusz3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OID</dc:creator>
  <cp:lastModifiedBy>Daniel Skop</cp:lastModifiedBy>
  <cp:lastPrinted>2014-01-17T12:11:14Z</cp:lastPrinted>
  <dcterms:created xsi:type="dcterms:W3CDTF">2009-07-19T11:10:59Z</dcterms:created>
  <dcterms:modified xsi:type="dcterms:W3CDTF">2014-01-17T12:12:28Z</dcterms:modified>
</cp:coreProperties>
</file>